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Uitslag" sheetId="1" r:id="rId1"/>
  </sheets>
  <definedNames>
    <definedName name="_xlnm._FilterDatabase" localSheetId="0" hidden="1">'Uitslag'!$A$2:$S$2</definedName>
  </definedNames>
  <calcPr fullCalcOnLoad="1"/>
</workbook>
</file>

<file path=xl/comments1.xml><?xml version="1.0" encoding="utf-8"?>
<comments xmlns="http://schemas.openxmlformats.org/spreadsheetml/2006/main">
  <authors>
    <author>Gebruiker</author>
  </authors>
  <commentList>
    <comment ref="K53" authorId="0">
      <text>
        <r>
          <rPr>
            <b/>
            <sz val="9"/>
            <rFont val="Tahoma"/>
            <family val="2"/>
          </rPr>
          <t xml:space="preserve">Makkelijkste Categorie
</t>
        </r>
      </text>
    </comment>
    <comment ref="H53" authorId="0">
      <text>
        <r>
          <rPr>
            <b/>
            <sz val="9"/>
            <rFont val="Tahoma"/>
            <family val="2"/>
          </rPr>
          <t xml:space="preserve">Moeilijkste categorie
</t>
        </r>
      </text>
    </comment>
    <comment ref="E46" authorId="0">
      <text>
        <r>
          <rPr>
            <b/>
            <sz val="9"/>
            <rFont val="Tahoma"/>
            <family val="2"/>
          </rPr>
          <t>Onbekend ten tijde van opstelen Excel</t>
        </r>
      </text>
    </comment>
    <comment ref="E32" authorId="0">
      <text>
        <r>
          <rPr>
            <b/>
            <sz val="9"/>
            <rFont val="Tahoma"/>
            <family val="2"/>
          </rPr>
          <t xml:space="preserve">Onbekend ten tijde van opstelen Excel
</t>
        </r>
      </text>
    </comment>
    <comment ref="E34" authorId="0">
      <text>
        <r>
          <rPr>
            <b/>
            <sz val="9"/>
            <rFont val="Tahoma"/>
            <family val="2"/>
          </rPr>
          <t>Onbekend ten tijde van opstelen Excel</t>
        </r>
        <r>
          <rPr>
            <sz val="9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9"/>
            <rFont val="Tahoma"/>
            <family val="2"/>
          </rPr>
          <t>Onbekend ten tijde van opstelen Excel</t>
        </r>
      </text>
    </comment>
  </commentList>
</comments>
</file>

<file path=xl/sharedStrings.xml><?xml version="1.0" encoding="utf-8"?>
<sst xmlns="http://schemas.openxmlformats.org/spreadsheetml/2006/main" count="92" uniqueCount="86">
  <si>
    <t>Uitslag QuiSpel 2013</t>
  </si>
  <si>
    <t xml:space="preserve">Team nr. </t>
  </si>
  <si>
    <t>Team naam</t>
  </si>
  <si>
    <t>Subtotaal</t>
  </si>
  <si>
    <t>Dictee</t>
  </si>
  <si>
    <t>Joker</t>
  </si>
  <si>
    <t>Totaal</t>
  </si>
  <si>
    <t>Scholieren</t>
  </si>
  <si>
    <t>Witte Gei't</t>
  </si>
  <si>
    <t>Quistet</t>
  </si>
  <si>
    <t>De Roosjes</t>
  </si>
  <si>
    <t>Team van Gezwien</t>
  </si>
  <si>
    <t>Softbal Sterren</t>
  </si>
  <si>
    <t>Audacia Familie</t>
  </si>
  <si>
    <t>Bosfazant</t>
  </si>
  <si>
    <t>Habbekrats</t>
  </si>
  <si>
    <t>Die Korn Hütte</t>
  </si>
  <si>
    <t>De Lookes</t>
  </si>
  <si>
    <t>Team van Gummigalgen</t>
  </si>
  <si>
    <t>Den Boogaard</t>
  </si>
  <si>
    <t>Gilde St. Joris</t>
  </si>
  <si>
    <t>MTV</t>
  </si>
  <si>
    <t>Tafkaz</t>
  </si>
  <si>
    <t>CV Ver-Weg and Friends</t>
  </si>
  <si>
    <t>Vader Zoon groep</t>
  </si>
  <si>
    <t>Epi Crew</t>
  </si>
  <si>
    <t>Goei Volk</t>
  </si>
  <si>
    <t>Hasch &amp; Co</t>
  </si>
  <si>
    <t>Ratjetoe</t>
  </si>
  <si>
    <t>Scouting Moergestel</t>
  </si>
  <si>
    <t>The Simple Minds</t>
  </si>
  <si>
    <t>Team Wittenie</t>
  </si>
  <si>
    <t>Familie van Lieshout</t>
  </si>
  <si>
    <t>Klap van de meulenwiek</t>
  </si>
  <si>
    <t>Vaniederswat</t>
  </si>
  <si>
    <t>K-Team</t>
  </si>
  <si>
    <t>Quispel speulers</t>
  </si>
  <si>
    <t>Koekwousen</t>
  </si>
  <si>
    <t>de Flessentrekkers</t>
  </si>
  <si>
    <t>Hypotheek Visie Tilburg</t>
  </si>
  <si>
    <t>CV de Durdraaiers</t>
  </si>
  <si>
    <t>Centrum</t>
  </si>
  <si>
    <t>Papenacker 2</t>
  </si>
  <si>
    <t>Familie de Kruijf</t>
  </si>
  <si>
    <t xml:space="preserve">De buurvrouw van de man van de vader van de oom van de dochter van ons Sjaan </t>
  </si>
  <si>
    <t>Kwispel</t>
  </si>
  <si>
    <t>De Piraten</t>
  </si>
  <si>
    <t>De Vurhaai</t>
  </si>
  <si>
    <t>Smash!</t>
  </si>
  <si>
    <t>Familie de Laat en surrogaat</t>
  </si>
  <si>
    <t>De Heivlegels</t>
  </si>
  <si>
    <t xml:space="preserve">M.Q.V. de Gèsseligheid </t>
  </si>
  <si>
    <t>De Fusie</t>
  </si>
  <si>
    <t>InPetto</t>
  </si>
  <si>
    <t>Team 30+</t>
  </si>
  <si>
    <t>1 wie kent Gèssel</t>
  </si>
  <si>
    <t>2 Rondom Gèssel</t>
  </si>
  <si>
    <t>4 Sport en spel</t>
  </si>
  <si>
    <t>3 Beeld en geluid</t>
  </si>
  <si>
    <t>5 Alles kids</t>
  </si>
  <si>
    <t>6 Kunst en Cultuur</t>
  </si>
  <si>
    <t>7 Man en Vrouw</t>
  </si>
  <si>
    <t>8 Hersenkrakers</t>
  </si>
  <si>
    <t>9 Actualiteiten</t>
  </si>
  <si>
    <t>10 Eten en drinken</t>
  </si>
  <si>
    <t>Positie</t>
  </si>
  <si>
    <t>Aantal teamleden
(op foto)</t>
  </si>
  <si>
    <t>Fam. Van Esch/Quispel-ster-tjes</t>
  </si>
  <si>
    <t>Joker categorie</t>
  </si>
  <si>
    <t>dictee</t>
  </si>
  <si>
    <t>5 of 8</t>
  </si>
  <si>
    <t>4 of 5</t>
  </si>
  <si>
    <t>6 of 8</t>
  </si>
  <si>
    <t>1 of 9</t>
  </si>
  <si>
    <t>Aantal teams joker ingezet:</t>
  </si>
  <si>
    <t>ROZE</t>
  </si>
  <si>
    <t>Joker ingezet</t>
  </si>
  <si>
    <t>LEGENDA</t>
  </si>
  <si>
    <t>Categoriewinnaar</t>
  </si>
  <si>
    <t>Team lookes score</t>
  </si>
  <si>
    <t>xx</t>
  </si>
  <si>
    <t>=</t>
  </si>
  <si>
    <t>XXX</t>
  </si>
  <si>
    <t>YYY</t>
  </si>
  <si>
    <t>best gemaakte cat.</t>
  </si>
  <si>
    <t>Slechtst gemaakte cat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</si>
</sst>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7"/>
      <name val="Calibri"/>
      <family val="2"/>
    </font>
    <font>
      <b/>
      <sz val="12"/>
      <color indexed="14"/>
      <name val="Calibri"/>
      <family val="2"/>
    </font>
    <font>
      <b/>
      <sz val="12"/>
      <color indexed="53"/>
      <name val="Calibri"/>
      <family val="2"/>
    </font>
    <font>
      <b/>
      <sz val="12"/>
      <color indexed="6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Calibri"/>
      <family val="2"/>
    </font>
    <font>
      <sz val="12"/>
      <color indexed="14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3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9" tint="-0.24997000396251678"/>
      <name val="Calibri"/>
      <family val="2"/>
    </font>
    <font>
      <b/>
      <sz val="12"/>
      <color rgb="FF00B050"/>
      <name val="Calibri"/>
      <family val="2"/>
    </font>
    <font>
      <b/>
      <sz val="12"/>
      <color theme="9" tint="-0.4999699890613556"/>
      <name val="Calibri"/>
      <family val="2"/>
    </font>
    <font>
      <b/>
      <sz val="12"/>
      <color rgb="FFFF0000"/>
      <name val="Calibri"/>
      <family val="2"/>
    </font>
    <font>
      <b/>
      <sz val="12"/>
      <color rgb="FFFC04CD"/>
      <name val="Calibri"/>
      <family val="2"/>
    </font>
    <font>
      <sz val="12"/>
      <color rgb="FFFC04CD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7030A0"/>
      <name val="Calibri"/>
      <family val="2"/>
    </font>
    <font>
      <b/>
      <sz val="2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3" fontId="49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3" fontId="49" fillId="0" borderId="10" xfId="0" applyNumberFormat="1" applyFont="1" applyBorder="1" applyAlignment="1">
      <alignment/>
    </xf>
    <xf numFmtId="3" fontId="50" fillId="0" borderId="11" xfId="0" applyNumberFormat="1" applyFont="1" applyBorder="1" applyAlignment="1">
      <alignment/>
    </xf>
    <xf numFmtId="3" fontId="50" fillId="0" borderId="12" xfId="0" applyNumberFormat="1" applyFont="1" applyBorder="1" applyAlignment="1">
      <alignment/>
    </xf>
    <xf numFmtId="3" fontId="49" fillId="0" borderId="0" xfId="0" applyNumberFormat="1" applyFont="1" applyBorder="1" applyAlignment="1">
      <alignment/>
    </xf>
    <xf numFmtId="3" fontId="49" fillId="33" borderId="0" xfId="0" applyNumberFormat="1" applyFont="1" applyFill="1" applyAlignment="1">
      <alignment/>
    </xf>
    <xf numFmtId="3" fontId="49" fillId="33" borderId="10" xfId="0" applyNumberFormat="1" applyFont="1" applyFill="1" applyBorder="1" applyAlignment="1">
      <alignment/>
    </xf>
    <xf numFmtId="3" fontId="50" fillId="7" borderId="0" xfId="0" applyNumberFormat="1" applyFont="1" applyFill="1" applyAlignment="1">
      <alignment/>
    </xf>
    <xf numFmtId="0" fontId="50" fillId="7" borderId="0" xfId="0" applyFont="1" applyFill="1" applyAlignment="1">
      <alignment/>
    </xf>
    <xf numFmtId="0" fontId="51" fillId="0" borderId="0" xfId="0" applyFont="1" applyAlignment="1">
      <alignment/>
    </xf>
    <xf numFmtId="0" fontId="52" fillId="7" borderId="0" xfId="0" applyFont="1" applyFill="1" applyAlignment="1">
      <alignment/>
    </xf>
    <xf numFmtId="0" fontId="53" fillId="0" borderId="0" xfId="0" applyFont="1" applyAlignment="1">
      <alignment/>
    </xf>
    <xf numFmtId="0" fontId="50" fillId="7" borderId="10" xfId="0" applyFont="1" applyFill="1" applyBorder="1" applyAlignment="1">
      <alignment/>
    </xf>
    <xf numFmtId="3" fontId="50" fillId="33" borderId="0" xfId="0" applyNumberFormat="1" applyFont="1" applyFill="1" applyAlignment="1">
      <alignment/>
    </xf>
    <xf numFmtId="3" fontId="50" fillId="7" borderId="10" xfId="0" applyNumberFormat="1" applyFont="1" applyFill="1" applyBorder="1" applyAlignment="1">
      <alignment/>
    </xf>
    <xf numFmtId="3" fontId="52" fillId="7" borderId="0" xfId="0" applyNumberFormat="1" applyFont="1" applyFill="1" applyAlignment="1">
      <alignment/>
    </xf>
    <xf numFmtId="0" fontId="50" fillId="0" borderId="13" xfId="0" applyFont="1" applyBorder="1" applyAlignment="1">
      <alignment horizontal="left" vertical="top" textRotation="90"/>
    </xf>
    <xf numFmtId="0" fontId="50" fillId="0" borderId="0" xfId="0" applyFont="1" applyBorder="1" applyAlignment="1">
      <alignment horizontal="left" vertical="top" textRotation="90" wrapText="1"/>
    </xf>
    <xf numFmtId="3" fontId="50" fillId="0" borderId="13" xfId="0" applyNumberFormat="1" applyFont="1" applyBorder="1" applyAlignment="1">
      <alignment horizontal="left" vertical="top" textRotation="90"/>
    </xf>
    <xf numFmtId="3" fontId="52" fillId="0" borderId="11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3" fontId="55" fillId="33" borderId="0" xfId="0" applyNumberFormat="1" applyFont="1" applyFill="1" applyAlignment="1">
      <alignment/>
    </xf>
    <xf numFmtId="3" fontId="55" fillId="7" borderId="10" xfId="0" applyNumberFormat="1" applyFont="1" applyFill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0" xfId="0" applyNumberFormat="1" applyFont="1" applyAlignment="1">
      <alignment/>
    </xf>
    <xf numFmtId="0" fontId="57" fillId="7" borderId="0" xfId="0" applyFont="1" applyFill="1" applyAlignment="1">
      <alignment horizontal="left" vertical="top"/>
    </xf>
    <xf numFmtId="0" fontId="58" fillId="0" borderId="0" xfId="0" applyFont="1" applyAlignment="1">
      <alignment horizontal="left" vertical="top"/>
    </xf>
    <xf numFmtId="3" fontId="56" fillId="33" borderId="0" xfId="0" applyNumberFormat="1" applyFont="1" applyFill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3" fontId="59" fillId="0" borderId="0" xfId="0" applyNumberFormat="1" applyFont="1" applyAlignment="1">
      <alignment vertical="center"/>
    </xf>
    <xf numFmtId="0" fontId="59" fillId="0" borderId="0" xfId="0" applyFont="1" applyAlignment="1">
      <alignment horizontal="center" vertical="center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50" fillId="7" borderId="18" xfId="0" applyFont="1" applyFill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49" fillId="33" borderId="18" xfId="0" applyFont="1" applyFill="1" applyBorder="1" applyAlignment="1">
      <alignment horizontal="center"/>
    </xf>
    <xf numFmtId="0" fontId="49" fillId="0" borderId="0" xfId="0" applyFont="1" applyAlignment="1" quotePrefix="1">
      <alignment horizontal="center"/>
    </xf>
    <xf numFmtId="0" fontId="52" fillId="0" borderId="18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6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314325</xdr:colOff>
      <xdr:row>0</xdr:row>
      <xdr:rowOff>0</xdr:rowOff>
    </xdr:from>
    <xdr:to>
      <xdr:col>24</xdr:col>
      <xdr:colOff>180975</xdr:colOff>
      <xdr:row>6</xdr:row>
      <xdr:rowOff>95250</xdr:rowOff>
    </xdr:to>
    <xdr:pic>
      <xdr:nvPicPr>
        <xdr:cNvPr id="1" name="Afbeelding 1" descr="Quispel logo zwarte letters HQ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63600" y="0"/>
          <a:ext cx="360045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zoomScalePageLayoutView="0" workbookViewId="0" topLeftCell="A1">
      <pane ySplit="2" topLeftCell="A3" activePane="bottomLeft" state="frozen"/>
      <selection pane="topLeft" activeCell="B1" sqref="B1"/>
      <selection pane="bottomLeft" activeCell="A1" sqref="A1"/>
    </sheetView>
  </sheetViews>
  <sheetFormatPr defaultColWidth="9.140625" defaultRowHeight="15"/>
  <cols>
    <col min="1" max="1" width="9.140625" style="1" customWidth="1"/>
    <col min="2" max="2" width="6.00390625" style="1" customWidth="1"/>
    <col min="3" max="3" width="28.7109375" style="1" customWidth="1"/>
    <col min="4" max="4" width="7.140625" style="1" bestFit="1" customWidth="1"/>
    <col min="5" max="5" width="9.7109375" style="1" customWidth="1"/>
    <col min="6" max="18" width="9.8515625" style="7" customWidth="1"/>
    <col min="19" max="19" width="9.8515625" style="8" customWidth="1"/>
    <col min="20" max="21" width="9.140625" style="1" customWidth="1"/>
    <col min="22" max="22" width="5.57421875" style="1" customWidth="1"/>
    <col min="23" max="23" width="21.8515625" style="1" bestFit="1" customWidth="1"/>
    <col min="24" max="24" width="10.28125" style="1" customWidth="1"/>
    <col min="25" max="16384" width="9.140625" style="1" customWidth="1"/>
  </cols>
  <sheetData>
    <row r="1" spans="1:16" ht="90" customHeight="1">
      <c r="A1" s="36"/>
      <c r="B1" s="54" t="s">
        <v>0</v>
      </c>
      <c r="C1" s="36"/>
      <c r="D1" s="36"/>
      <c r="E1" s="37" t="s">
        <v>74</v>
      </c>
      <c r="F1" s="39">
        <f>SUMIF($E$3:$E$51,1)</f>
        <v>3</v>
      </c>
      <c r="G1" s="39">
        <f>SUMIF($E$3:$E$51,2)/2</f>
        <v>3</v>
      </c>
      <c r="H1" s="39">
        <f>SUMIF($E$3:$E$51,3)/3</f>
        <v>1</v>
      </c>
      <c r="I1" s="39">
        <f>SUMIF($E$3:$E$51,4)/4</f>
        <v>1</v>
      </c>
      <c r="J1" s="39">
        <f>SUMIF($E$3:$E$51,5)/5</f>
        <v>5</v>
      </c>
      <c r="K1" s="39">
        <f>SUMIF($E$3:$E$51,6)/6</f>
        <v>8</v>
      </c>
      <c r="L1" s="39">
        <f>SUMIF($E$3:$E$51,7)/7</f>
        <v>0</v>
      </c>
      <c r="M1" s="39">
        <f>SUMIF($E$3:$E$51,8)/8</f>
        <v>17</v>
      </c>
      <c r="N1" s="39">
        <f>SUMIF($E$3:$E$51,9)/9</f>
        <v>1</v>
      </c>
      <c r="O1" s="39">
        <f>SUMIF($E$3:$E$51,10)/10</f>
        <v>4</v>
      </c>
      <c r="P1" s="38"/>
    </row>
    <row r="2" spans="1:19" s="6" customFormat="1" ht="115.5" customHeight="1">
      <c r="A2" s="24" t="s">
        <v>65</v>
      </c>
      <c r="B2" s="24" t="s">
        <v>1</v>
      </c>
      <c r="C2" s="24" t="s">
        <v>2</v>
      </c>
      <c r="D2" s="25" t="s">
        <v>66</v>
      </c>
      <c r="E2" s="25" t="s">
        <v>68</v>
      </c>
      <c r="F2" s="26" t="s">
        <v>55</v>
      </c>
      <c r="G2" s="26" t="s">
        <v>56</v>
      </c>
      <c r="H2" s="26" t="s">
        <v>58</v>
      </c>
      <c r="I2" s="26" t="s">
        <v>57</v>
      </c>
      <c r="J2" s="26" t="s">
        <v>59</v>
      </c>
      <c r="K2" s="26" t="s">
        <v>60</v>
      </c>
      <c r="L2" s="26" t="s">
        <v>61</v>
      </c>
      <c r="M2" s="26" t="s">
        <v>62</v>
      </c>
      <c r="N2" s="26" t="s">
        <v>63</v>
      </c>
      <c r="O2" s="26" t="s">
        <v>64</v>
      </c>
      <c r="P2" s="26" t="s">
        <v>3</v>
      </c>
      <c r="Q2" s="26" t="s">
        <v>4</v>
      </c>
      <c r="R2" s="26" t="s">
        <v>5</v>
      </c>
      <c r="S2" s="26" t="s">
        <v>6</v>
      </c>
    </row>
    <row r="3" spans="1:19" ht="15.75">
      <c r="A3" s="18">
        <v>1</v>
      </c>
      <c r="B3" s="16">
        <v>11</v>
      </c>
      <c r="C3" s="20" t="s">
        <v>17</v>
      </c>
      <c r="D3" s="33">
        <v>25</v>
      </c>
      <c r="E3" s="33">
        <v>6</v>
      </c>
      <c r="F3" s="15">
        <v>61</v>
      </c>
      <c r="G3" s="15">
        <v>78</v>
      </c>
      <c r="H3" s="15">
        <v>79</v>
      </c>
      <c r="I3" s="15">
        <v>79</v>
      </c>
      <c r="J3" s="15">
        <v>83</v>
      </c>
      <c r="K3" s="29">
        <v>98</v>
      </c>
      <c r="L3" s="21">
        <v>96</v>
      </c>
      <c r="M3" s="15">
        <v>92</v>
      </c>
      <c r="N3" s="15">
        <v>76</v>
      </c>
      <c r="O3" s="22">
        <v>81</v>
      </c>
      <c r="P3" s="15">
        <f>SUM(F3:O3)</f>
        <v>823</v>
      </c>
      <c r="Q3" s="15">
        <v>78</v>
      </c>
      <c r="R3" s="30">
        <v>98</v>
      </c>
      <c r="S3" s="23">
        <f>SUM(P3:R3)</f>
        <v>999</v>
      </c>
    </row>
    <row r="4" spans="1:19" ht="16.5" thickBot="1">
      <c r="A4" s="17">
        <v>2</v>
      </c>
      <c r="B4" s="1">
        <v>3</v>
      </c>
      <c r="C4" s="3" t="s">
        <v>9</v>
      </c>
      <c r="D4" s="34">
        <v>18</v>
      </c>
      <c r="E4" s="34">
        <v>5</v>
      </c>
      <c r="F4" s="7">
        <v>62</v>
      </c>
      <c r="G4" s="7">
        <v>71</v>
      </c>
      <c r="H4" s="7">
        <v>68</v>
      </c>
      <c r="I4" s="7">
        <v>84</v>
      </c>
      <c r="J4" s="32">
        <v>82</v>
      </c>
      <c r="K4" s="7">
        <v>95</v>
      </c>
      <c r="L4" s="7">
        <v>76</v>
      </c>
      <c r="M4" s="7">
        <v>99</v>
      </c>
      <c r="N4" s="7">
        <v>70</v>
      </c>
      <c r="O4" s="9">
        <v>77</v>
      </c>
      <c r="P4" s="7">
        <f>SUM(F4:O4)</f>
        <v>784</v>
      </c>
      <c r="Q4" s="7">
        <v>80</v>
      </c>
      <c r="R4" s="31">
        <v>82</v>
      </c>
      <c r="S4" s="8">
        <f>SUM(P4:R4)</f>
        <v>946</v>
      </c>
    </row>
    <row r="5" spans="1:24" ht="15.75">
      <c r="A5" s="17">
        <v>3</v>
      </c>
      <c r="B5" s="1">
        <v>24</v>
      </c>
      <c r="C5" s="3" t="s">
        <v>29</v>
      </c>
      <c r="D5" s="34">
        <v>19</v>
      </c>
      <c r="E5" s="34">
        <v>10</v>
      </c>
      <c r="F5" s="7">
        <v>52</v>
      </c>
      <c r="G5" s="7">
        <v>76</v>
      </c>
      <c r="H5" s="7">
        <v>78</v>
      </c>
      <c r="I5" s="7">
        <v>61</v>
      </c>
      <c r="J5" s="7">
        <v>78</v>
      </c>
      <c r="K5" s="7">
        <v>83</v>
      </c>
      <c r="L5" s="7">
        <v>75</v>
      </c>
      <c r="M5" s="7">
        <v>93</v>
      </c>
      <c r="N5" s="7">
        <v>87</v>
      </c>
      <c r="O5" s="31">
        <v>88</v>
      </c>
      <c r="P5" s="7">
        <f>SUM(F5:O5)</f>
        <v>771</v>
      </c>
      <c r="Q5" s="7">
        <v>71</v>
      </c>
      <c r="R5" s="31">
        <v>88</v>
      </c>
      <c r="S5" s="8">
        <f>SUM(P5:R5)</f>
        <v>930</v>
      </c>
      <c r="U5" s="40" t="s">
        <v>77</v>
      </c>
      <c r="V5" s="41"/>
      <c r="W5" s="41"/>
      <c r="X5" s="42"/>
    </row>
    <row r="6" spans="1:24" ht="15.75">
      <c r="A6" s="19">
        <v>4</v>
      </c>
      <c r="B6" s="1">
        <v>17</v>
      </c>
      <c r="C6" s="3" t="s">
        <v>22</v>
      </c>
      <c r="D6" s="34">
        <v>19</v>
      </c>
      <c r="E6" s="34">
        <v>5</v>
      </c>
      <c r="F6" s="13">
        <v>80</v>
      </c>
      <c r="G6" s="7">
        <v>67</v>
      </c>
      <c r="H6" s="7">
        <v>59</v>
      </c>
      <c r="I6" s="7">
        <v>68</v>
      </c>
      <c r="J6" s="32">
        <v>86</v>
      </c>
      <c r="K6" s="7">
        <v>94</v>
      </c>
      <c r="L6" s="7">
        <v>63</v>
      </c>
      <c r="M6" s="7">
        <v>99</v>
      </c>
      <c r="N6" s="7">
        <v>69</v>
      </c>
      <c r="O6" s="9">
        <v>90</v>
      </c>
      <c r="P6" s="7">
        <f>SUM(F6:O6)</f>
        <v>775</v>
      </c>
      <c r="Q6" s="7">
        <v>68</v>
      </c>
      <c r="R6" s="31">
        <v>86</v>
      </c>
      <c r="S6" s="8">
        <f>SUM(P6:R6)</f>
        <v>929</v>
      </c>
      <c r="U6" s="49" t="s">
        <v>75</v>
      </c>
      <c r="V6" s="51" t="s">
        <v>81</v>
      </c>
      <c r="W6" s="5" t="s">
        <v>76</v>
      </c>
      <c r="X6" s="43"/>
    </row>
    <row r="7" spans="1:24" ht="15.75">
      <c r="A7" s="19">
        <v>5</v>
      </c>
      <c r="B7" s="1">
        <v>47</v>
      </c>
      <c r="C7" s="3" t="s">
        <v>52</v>
      </c>
      <c r="D7" s="34">
        <v>16</v>
      </c>
      <c r="E7" s="34">
        <v>8</v>
      </c>
      <c r="F7" s="7">
        <v>55</v>
      </c>
      <c r="G7" s="7">
        <v>67</v>
      </c>
      <c r="H7" s="7">
        <v>69</v>
      </c>
      <c r="I7" s="7">
        <v>79</v>
      </c>
      <c r="J7" s="7">
        <v>82</v>
      </c>
      <c r="K7" s="7">
        <v>92</v>
      </c>
      <c r="L7" s="7">
        <v>72</v>
      </c>
      <c r="M7" s="32">
        <v>83</v>
      </c>
      <c r="N7" s="7">
        <v>79</v>
      </c>
      <c r="O7" s="9">
        <v>78</v>
      </c>
      <c r="P7" s="7">
        <f>SUM(F7:O7)</f>
        <v>756</v>
      </c>
      <c r="Q7" s="13">
        <v>87</v>
      </c>
      <c r="R7" s="31">
        <v>83</v>
      </c>
      <c r="S7" s="8">
        <f>SUM(P7:R7)</f>
        <v>926</v>
      </c>
      <c r="U7" s="50"/>
      <c r="V7" s="51" t="s">
        <v>81</v>
      </c>
      <c r="W7" s="5" t="s">
        <v>78</v>
      </c>
      <c r="X7" s="43"/>
    </row>
    <row r="8" spans="1:24" ht="15.75">
      <c r="A8" s="19">
        <v>6</v>
      </c>
      <c r="B8" s="1">
        <v>28</v>
      </c>
      <c r="C8" s="3" t="s">
        <v>33</v>
      </c>
      <c r="D8" s="34">
        <v>24</v>
      </c>
      <c r="E8" s="34">
        <v>8</v>
      </c>
      <c r="F8" s="7">
        <v>48</v>
      </c>
      <c r="G8" s="13">
        <v>92</v>
      </c>
      <c r="H8" s="7">
        <v>69</v>
      </c>
      <c r="I8" s="7">
        <v>70</v>
      </c>
      <c r="J8" s="7">
        <v>56</v>
      </c>
      <c r="K8" s="7">
        <v>81</v>
      </c>
      <c r="L8" s="7">
        <v>59</v>
      </c>
      <c r="M8" s="32">
        <v>99</v>
      </c>
      <c r="N8" s="7">
        <v>83</v>
      </c>
      <c r="O8" s="9">
        <v>77</v>
      </c>
      <c r="P8" s="7">
        <f>SUM(F8:O8)</f>
        <v>734</v>
      </c>
      <c r="Q8" s="7">
        <v>72</v>
      </c>
      <c r="R8" s="31">
        <v>99</v>
      </c>
      <c r="S8" s="8">
        <f>SUM(P8:R8)</f>
        <v>905</v>
      </c>
      <c r="U8" s="48" t="s">
        <v>80</v>
      </c>
      <c r="V8" s="51" t="s">
        <v>81</v>
      </c>
      <c r="W8" s="5" t="s">
        <v>79</v>
      </c>
      <c r="X8" s="43"/>
    </row>
    <row r="9" spans="1:24" ht="15.75">
      <c r="A9" s="19">
        <v>7</v>
      </c>
      <c r="B9" s="1">
        <v>23</v>
      </c>
      <c r="C9" s="3" t="s">
        <v>28</v>
      </c>
      <c r="D9" s="34">
        <v>20</v>
      </c>
      <c r="E9" s="34">
        <v>6</v>
      </c>
      <c r="F9" s="7">
        <v>55</v>
      </c>
      <c r="G9" s="7">
        <v>85</v>
      </c>
      <c r="H9" s="7">
        <v>67</v>
      </c>
      <c r="I9" s="7">
        <v>68</v>
      </c>
      <c r="J9" s="7">
        <v>83</v>
      </c>
      <c r="K9" s="32">
        <v>92</v>
      </c>
      <c r="L9" s="7">
        <v>80</v>
      </c>
      <c r="M9" s="7">
        <v>71</v>
      </c>
      <c r="N9" s="7">
        <v>70</v>
      </c>
      <c r="O9" s="9">
        <v>83</v>
      </c>
      <c r="P9" s="7">
        <f>SUM(F9:O9)</f>
        <v>754</v>
      </c>
      <c r="Q9" s="7">
        <v>50</v>
      </c>
      <c r="R9" s="31">
        <v>92</v>
      </c>
      <c r="S9" s="8">
        <f>SUM(P9:R9)</f>
        <v>896</v>
      </c>
      <c r="U9" s="53" t="s">
        <v>82</v>
      </c>
      <c r="V9" s="51" t="s">
        <v>81</v>
      </c>
      <c r="W9" s="5" t="s">
        <v>85</v>
      </c>
      <c r="X9" s="43"/>
    </row>
    <row r="10" spans="1:24" ht="15.75">
      <c r="A10" s="19">
        <v>8</v>
      </c>
      <c r="B10" s="1">
        <v>12</v>
      </c>
      <c r="C10" s="3" t="s">
        <v>18</v>
      </c>
      <c r="D10" s="34">
        <v>16</v>
      </c>
      <c r="E10" s="34">
        <v>10</v>
      </c>
      <c r="F10" s="7">
        <v>38</v>
      </c>
      <c r="G10" s="7">
        <v>67</v>
      </c>
      <c r="H10" s="7">
        <v>57</v>
      </c>
      <c r="I10" s="7">
        <v>76</v>
      </c>
      <c r="J10" s="7">
        <v>73</v>
      </c>
      <c r="K10" s="7">
        <v>93</v>
      </c>
      <c r="L10" s="7">
        <v>58</v>
      </c>
      <c r="M10" s="7">
        <v>98</v>
      </c>
      <c r="N10" s="7">
        <v>85</v>
      </c>
      <c r="O10" s="31">
        <v>89</v>
      </c>
      <c r="P10" s="7">
        <f>SUM(F10:O10)</f>
        <v>734</v>
      </c>
      <c r="Q10" s="7">
        <v>70</v>
      </c>
      <c r="R10" s="31">
        <v>89</v>
      </c>
      <c r="S10" s="8">
        <f>SUM(P10:R10)</f>
        <v>893</v>
      </c>
      <c r="U10" s="52" t="s">
        <v>83</v>
      </c>
      <c r="V10" s="51" t="s">
        <v>81</v>
      </c>
      <c r="W10" s="5" t="s">
        <v>84</v>
      </c>
      <c r="X10" s="43"/>
    </row>
    <row r="11" spans="1:24" ht="15.75">
      <c r="A11" s="19">
        <v>9</v>
      </c>
      <c r="B11" s="1">
        <v>34</v>
      </c>
      <c r="C11" s="3" t="s">
        <v>39</v>
      </c>
      <c r="D11" s="34">
        <v>13</v>
      </c>
      <c r="E11" s="34">
        <v>8</v>
      </c>
      <c r="F11" s="7">
        <v>52</v>
      </c>
      <c r="G11" s="7">
        <v>80</v>
      </c>
      <c r="H11" s="7">
        <v>71</v>
      </c>
      <c r="I11" s="7">
        <v>70</v>
      </c>
      <c r="J11" s="7">
        <v>83</v>
      </c>
      <c r="K11" s="7">
        <v>92</v>
      </c>
      <c r="L11" s="7">
        <v>49</v>
      </c>
      <c r="M11" s="32">
        <v>88</v>
      </c>
      <c r="N11" s="7">
        <v>50</v>
      </c>
      <c r="O11" s="9">
        <v>82</v>
      </c>
      <c r="P11" s="7">
        <f>SUM(F11:O11)</f>
        <v>717</v>
      </c>
      <c r="Q11" s="7">
        <v>85</v>
      </c>
      <c r="R11" s="31">
        <v>88</v>
      </c>
      <c r="S11" s="8">
        <f>SUM(P11:R11)</f>
        <v>890</v>
      </c>
      <c r="U11" s="44"/>
      <c r="V11" s="5"/>
      <c r="W11" s="5"/>
      <c r="X11" s="43"/>
    </row>
    <row r="12" spans="1:24" ht="15.75">
      <c r="A12" s="19">
        <v>10</v>
      </c>
      <c r="B12" s="1">
        <v>16</v>
      </c>
      <c r="C12" s="3" t="s">
        <v>21</v>
      </c>
      <c r="D12" s="34">
        <v>21</v>
      </c>
      <c r="E12" s="34">
        <v>8</v>
      </c>
      <c r="F12" s="7">
        <v>71</v>
      </c>
      <c r="G12" s="7">
        <v>71</v>
      </c>
      <c r="H12" s="7">
        <v>68</v>
      </c>
      <c r="I12" s="7">
        <v>78</v>
      </c>
      <c r="J12" s="7">
        <v>85</v>
      </c>
      <c r="K12" s="7">
        <v>82</v>
      </c>
      <c r="L12" s="7">
        <v>81</v>
      </c>
      <c r="M12" s="32">
        <v>84</v>
      </c>
      <c r="N12" s="13">
        <v>88</v>
      </c>
      <c r="O12" s="9">
        <v>68</v>
      </c>
      <c r="P12" s="7">
        <f>SUM(F12:O12)</f>
        <v>776</v>
      </c>
      <c r="Q12" s="7">
        <v>26</v>
      </c>
      <c r="R12" s="31">
        <v>84</v>
      </c>
      <c r="S12" s="8">
        <f>SUM(P12:R12)</f>
        <v>886</v>
      </c>
      <c r="U12" s="44"/>
      <c r="V12" s="5"/>
      <c r="W12" s="5"/>
      <c r="X12" s="43"/>
    </row>
    <row r="13" spans="1:24" ht="16.5" thickBot="1">
      <c r="A13" s="1">
        <v>11</v>
      </c>
      <c r="B13" s="1">
        <v>26</v>
      </c>
      <c r="C13" s="3" t="s">
        <v>31</v>
      </c>
      <c r="D13" s="34">
        <v>14</v>
      </c>
      <c r="E13" s="34">
        <v>8</v>
      </c>
      <c r="F13" s="7">
        <v>46</v>
      </c>
      <c r="G13" s="7">
        <v>74</v>
      </c>
      <c r="H13" s="7">
        <v>80</v>
      </c>
      <c r="I13" s="7">
        <v>61</v>
      </c>
      <c r="J13" s="7">
        <v>83</v>
      </c>
      <c r="K13" s="7">
        <v>80</v>
      </c>
      <c r="L13" s="7">
        <v>68</v>
      </c>
      <c r="M13" s="35">
        <v>100</v>
      </c>
      <c r="N13" s="7">
        <v>75</v>
      </c>
      <c r="O13" s="9">
        <v>75</v>
      </c>
      <c r="P13" s="7">
        <f>SUM(F13:O13)</f>
        <v>742</v>
      </c>
      <c r="Q13" s="7">
        <v>37</v>
      </c>
      <c r="R13" s="31">
        <v>100</v>
      </c>
      <c r="S13" s="8">
        <f>SUM(P13:R13)</f>
        <v>879</v>
      </c>
      <c r="U13" s="45"/>
      <c r="V13" s="46"/>
      <c r="W13" s="46"/>
      <c r="X13" s="47"/>
    </row>
    <row r="14" spans="1:19" ht="15.75">
      <c r="A14" s="1">
        <v>12</v>
      </c>
      <c r="B14" s="1">
        <v>37</v>
      </c>
      <c r="C14" s="3" t="s">
        <v>42</v>
      </c>
      <c r="D14" s="34">
        <v>18</v>
      </c>
      <c r="E14" s="34">
        <v>8</v>
      </c>
      <c r="F14" s="7">
        <v>57</v>
      </c>
      <c r="G14" s="7">
        <v>84</v>
      </c>
      <c r="H14" s="7">
        <v>35</v>
      </c>
      <c r="I14" s="7">
        <v>50</v>
      </c>
      <c r="J14" s="7">
        <v>76</v>
      </c>
      <c r="K14" s="7">
        <v>72</v>
      </c>
      <c r="L14" s="7">
        <v>71</v>
      </c>
      <c r="M14" s="32">
        <v>93</v>
      </c>
      <c r="N14" s="7">
        <v>70</v>
      </c>
      <c r="O14" s="9">
        <v>85</v>
      </c>
      <c r="P14" s="7">
        <f>SUM(F14:O14)</f>
        <v>693</v>
      </c>
      <c r="Q14" s="7">
        <v>85</v>
      </c>
      <c r="R14" s="31">
        <v>93</v>
      </c>
      <c r="S14" s="8">
        <f>SUM(P14:R14)</f>
        <v>871</v>
      </c>
    </row>
    <row r="15" spans="1:19" ht="15.75">
      <c r="A15" s="1">
        <v>13</v>
      </c>
      <c r="B15" s="1">
        <v>46</v>
      </c>
      <c r="C15" s="3" t="s">
        <v>51</v>
      </c>
      <c r="D15" s="34">
        <v>11</v>
      </c>
      <c r="E15" s="34">
        <v>6</v>
      </c>
      <c r="F15" s="7">
        <v>54</v>
      </c>
      <c r="G15" s="7">
        <v>71</v>
      </c>
      <c r="H15" s="7">
        <v>54</v>
      </c>
      <c r="I15" s="7">
        <v>67</v>
      </c>
      <c r="J15" s="7">
        <v>82</v>
      </c>
      <c r="K15" s="32">
        <v>91</v>
      </c>
      <c r="L15" s="7">
        <v>66</v>
      </c>
      <c r="M15" s="7">
        <v>83</v>
      </c>
      <c r="N15" s="7">
        <v>56</v>
      </c>
      <c r="O15" s="9">
        <v>83</v>
      </c>
      <c r="P15" s="7">
        <f>SUM(F15:O15)</f>
        <v>707</v>
      </c>
      <c r="Q15" s="7">
        <v>70</v>
      </c>
      <c r="R15" s="31">
        <v>91</v>
      </c>
      <c r="S15" s="8">
        <f>SUM(P15:R15)</f>
        <v>868</v>
      </c>
    </row>
    <row r="16" spans="1:19" ht="15.75">
      <c r="A16" s="1">
        <v>14</v>
      </c>
      <c r="B16" s="1">
        <v>6</v>
      </c>
      <c r="C16" s="3" t="s">
        <v>12</v>
      </c>
      <c r="D16" s="34">
        <v>25</v>
      </c>
      <c r="E16" s="34">
        <v>6</v>
      </c>
      <c r="F16" s="7">
        <v>59</v>
      </c>
      <c r="G16" s="7">
        <v>75</v>
      </c>
      <c r="H16" s="7">
        <v>63</v>
      </c>
      <c r="I16" s="7">
        <v>66</v>
      </c>
      <c r="J16" s="7">
        <v>62</v>
      </c>
      <c r="K16" s="32">
        <v>82</v>
      </c>
      <c r="L16" s="7">
        <v>67</v>
      </c>
      <c r="M16" s="7">
        <v>93</v>
      </c>
      <c r="N16" s="7">
        <v>69</v>
      </c>
      <c r="O16" s="9">
        <v>78</v>
      </c>
      <c r="P16" s="7">
        <f>SUM(F16:O16)</f>
        <v>714</v>
      </c>
      <c r="Q16" s="7">
        <v>60</v>
      </c>
      <c r="R16" s="31">
        <v>82</v>
      </c>
      <c r="S16" s="8">
        <f>SUM(P16:R16)</f>
        <v>856</v>
      </c>
    </row>
    <row r="17" spans="1:19" ht="15.75">
      <c r="A17" s="1">
        <v>15</v>
      </c>
      <c r="B17" s="1">
        <v>35</v>
      </c>
      <c r="C17" s="3" t="s">
        <v>40</v>
      </c>
      <c r="D17" s="34">
        <v>26</v>
      </c>
      <c r="E17" s="34">
        <v>8</v>
      </c>
      <c r="F17" s="7">
        <v>61</v>
      </c>
      <c r="G17" s="7">
        <v>56</v>
      </c>
      <c r="H17" s="7">
        <v>60</v>
      </c>
      <c r="I17" s="7">
        <v>69</v>
      </c>
      <c r="J17" s="7">
        <v>68</v>
      </c>
      <c r="K17" s="7">
        <v>96</v>
      </c>
      <c r="L17" s="7">
        <v>82</v>
      </c>
      <c r="M17" s="32">
        <v>83</v>
      </c>
      <c r="N17" s="7">
        <v>77</v>
      </c>
      <c r="O17" s="9">
        <v>86</v>
      </c>
      <c r="P17" s="7">
        <f>SUM(F17:O17)</f>
        <v>738</v>
      </c>
      <c r="Q17" s="7">
        <v>33</v>
      </c>
      <c r="R17" s="31">
        <v>83</v>
      </c>
      <c r="S17" s="8">
        <f>SUM(P17:R17)</f>
        <v>854</v>
      </c>
    </row>
    <row r="18" spans="1:19" ht="15.75">
      <c r="A18" s="1">
        <v>16</v>
      </c>
      <c r="B18" s="1">
        <v>7</v>
      </c>
      <c r="C18" s="3" t="s">
        <v>13</v>
      </c>
      <c r="D18" s="34">
        <v>15</v>
      </c>
      <c r="E18" s="34">
        <v>6</v>
      </c>
      <c r="F18" s="7">
        <v>56</v>
      </c>
      <c r="G18" s="7">
        <v>82</v>
      </c>
      <c r="H18" s="7">
        <v>53</v>
      </c>
      <c r="I18" s="7">
        <v>79</v>
      </c>
      <c r="J18" s="7">
        <v>74</v>
      </c>
      <c r="K18" s="32">
        <v>90</v>
      </c>
      <c r="L18" s="7">
        <v>65</v>
      </c>
      <c r="M18" s="7">
        <v>66</v>
      </c>
      <c r="N18" s="7">
        <v>72</v>
      </c>
      <c r="O18" s="9">
        <v>58</v>
      </c>
      <c r="P18" s="7">
        <f>SUM(F18:O18)</f>
        <v>695</v>
      </c>
      <c r="Q18" s="7">
        <v>62</v>
      </c>
      <c r="R18" s="31">
        <v>90</v>
      </c>
      <c r="S18" s="8">
        <f>SUM(P18:R18)</f>
        <v>847</v>
      </c>
    </row>
    <row r="19" spans="1:19" ht="15.75">
      <c r="A19" s="1">
        <v>17</v>
      </c>
      <c r="B19" s="1">
        <v>25</v>
      </c>
      <c r="C19" s="3" t="s">
        <v>30</v>
      </c>
      <c r="D19" s="34">
        <v>23</v>
      </c>
      <c r="E19" s="34">
        <v>1</v>
      </c>
      <c r="F19" s="32">
        <v>74</v>
      </c>
      <c r="G19" s="7">
        <v>85</v>
      </c>
      <c r="H19" s="7">
        <v>75</v>
      </c>
      <c r="I19" s="7">
        <v>65</v>
      </c>
      <c r="J19" s="7">
        <v>69</v>
      </c>
      <c r="K19" s="7">
        <v>91</v>
      </c>
      <c r="L19" s="7">
        <v>56</v>
      </c>
      <c r="M19" s="7">
        <v>78</v>
      </c>
      <c r="N19" s="7">
        <v>67</v>
      </c>
      <c r="O19" s="9">
        <v>70</v>
      </c>
      <c r="P19" s="7">
        <f>SUM(F19:O19)</f>
        <v>730</v>
      </c>
      <c r="Q19" s="7">
        <v>39</v>
      </c>
      <c r="R19" s="31">
        <v>74</v>
      </c>
      <c r="S19" s="8">
        <f>SUM(P19:R19)</f>
        <v>843</v>
      </c>
    </row>
    <row r="20" spans="1:19" ht="15.75">
      <c r="A20" s="1">
        <v>18</v>
      </c>
      <c r="B20" s="1">
        <v>9</v>
      </c>
      <c r="C20" s="3" t="s">
        <v>15</v>
      </c>
      <c r="D20" s="34">
        <v>18</v>
      </c>
      <c r="E20" s="34">
        <v>8</v>
      </c>
      <c r="F20" s="7">
        <v>64</v>
      </c>
      <c r="G20" s="7">
        <v>64</v>
      </c>
      <c r="H20" s="7">
        <v>48</v>
      </c>
      <c r="I20" s="13">
        <v>85</v>
      </c>
      <c r="J20" s="7">
        <v>80</v>
      </c>
      <c r="K20" s="7">
        <v>76</v>
      </c>
      <c r="L20" s="7">
        <v>79</v>
      </c>
      <c r="M20" s="32">
        <v>87</v>
      </c>
      <c r="N20" s="7">
        <v>75</v>
      </c>
      <c r="O20" s="14">
        <v>91</v>
      </c>
      <c r="P20" s="7">
        <f>SUM(F20:O20)</f>
        <v>749</v>
      </c>
      <c r="Q20" s="7">
        <v>5</v>
      </c>
      <c r="R20" s="31">
        <v>87</v>
      </c>
      <c r="S20" s="8">
        <f>SUM(P20:R20)</f>
        <v>841</v>
      </c>
    </row>
    <row r="21" spans="1:19" ht="15.75">
      <c r="A21" s="1">
        <v>19</v>
      </c>
      <c r="B21" s="1">
        <v>4</v>
      </c>
      <c r="C21" s="3" t="s">
        <v>10</v>
      </c>
      <c r="D21" s="34">
        <v>16</v>
      </c>
      <c r="E21" s="34" t="s">
        <v>69</v>
      </c>
      <c r="F21" s="7">
        <v>74</v>
      </c>
      <c r="G21" s="7">
        <v>69</v>
      </c>
      <c r="H21" s="7">
        <v>63</v>
      </c>
      <c r="I21" s="7">
        <v>49</v>
      </c>
      <c r="J21" s="7">
        <v>53</v>
      </c>
      <c r="K21" s="7">
        <v>83</v>
      </c>
      <c r="L21" s="7">
        <v>68</v>
      </c>
      <c r="M21" s="7">
        <v>83</v>
      </c>
      <c r="N21" s="7">
        <v>71</v>
      </c>
      <c r="O21" s="9">
        <v>63</v>
      </c>
      <c r="P21" s="7">
        <f>SUM(F21:O21)</f>
        <v>676</v>
      </c>
      <c r="Q21" s="32">
        <v>81</v>
      </c>
      <c r="R21" s="31">
        <v>81</v>
      </c>
      <c r="S21" s="8">
        <f>SUM(P21:R21)</f>
        <v>838</v>
      </c>
    </row>
    <row r="22" spans="1:19" ht="15.75">
      <c r="A22" s="1">
        <v>20</v>
      </c>
      <c r="B22" s="1">
        <v>10</v>
      </c>
      <c r="C22" s="3" t="s">
        <v>16</v>
      </c>
      <c r="D22" s="34">
        <v>18</v>
      </c>
      <c r="E22" s="34">
        <v>4</v>
      </c>
      <c r="F22" s="7">
        <v>48</v>
      </c>
      <c r="G22" s="7">
        <v>82</v>
      </c>
      <c r="H22" s="7">
        <v>66</v>
      </c>
      <c r="I22" s="32">
        <v>64</v>
      </c>
      <c r="J22" s="7">
        <v>73</v>
      </c>
      <c r="K22" s="7">
        <v>87</v>
      </c>
      <c r="L22" s="7">
        <v>69</v>
      </c>
      <c r="M22" s="7">
        <v>73</v>
      </c>
      <c r="N22" s="7">
        <v>71</v>
      </c>
      <c r="O22" s="9">
        <v>70</v>
      </c>
      <c r="P22" s="7">
        <f>SUM(F22:O22)</f>
        <v>703</v>
      </c>
      <c r="Q22" s="7">
        <v>69</v>
      </c>
      <c r="R22" s="31">
        <v>64</v>
      </c>
      <c r="S22" s="8">
        <f>SUM(P22:R22)</f>
        <v>836</v>
      </c>
    </row>
    <row r="23" spans="1:19" ht="15.75">
      <c r="A23" s="1">
        <v>21</v>
      </c>
      <c r="B23" s="1">
        <v>13</v>
      </c>
      <c r="C23" s="3" t="s">
        <v>19</v>
      </c>
      <c r="D23" s="34">
        <v>16</v>
      </c>
      <c r="E23" s="34">
        <v>8</v>
      </c>
      <c r="F23" s="7">
        <v>76</v>
      </c>
      <c r="G23" s="7">
        <v>82</v>
      </c>
      <c r="H23" s="7">
        <v>60</v>
      </c>
      <c r="I23" s="7">
        <v>63</v>
      </c>
      <c r="J23" s="7">
        <v>55</v>
      </c>
      <c r="K23" s="7">
        <v>61</v>
      </c>
      <c r="L23" s="7">
        <v>63</v>
      </c>
      <c r="M23" s="32">
        <v>83</v>
      </c>
      <c r="N23" s="7">
        <v>65</v>
      </c>
      <c r="O23" s="9">
        <v>77</v>
      </c>
      <c r="P23" s="7">
        <f>SUM(F23:O23)</f>
        <v>685</v>
      </c>
      <c r="Q23" s="7">
        <v>68</v>
      </c>
      <c r="R23" s="31">
        <v>83</v>
      </c>
      <c r="S23" s="8">
        <f>SUM(P23:R23)</f>
        <v>836</v>
      </c>
    </row>
    <row r="24" spans="1:19" ht="15.75">
      <c r="A24" s="1">
        <v>22</v>
      </c>
      <c r="B24" s="1">
        <v>15</v>
      </c>
      <c r="C24" s="3" t="s">
        <v>67</v>
      </c>
      <c r="D24" s="34">
        <v>17</v>
      </c>
      <c r="E24" s="34">
        <v>8</v>
      </c>
      <c r="F24" s="7">
        <v>61</v>
      </c>
      <c r="G24" s="7">
        <v>64</v>
      </c>
      <c r="H24" s="13">
        <v>86</v>
      </c>
      <c r="I24" s="7">
        <v>65</v>
      </c>
      <c r="J24" s="7">
        <v>61</v>
      </c>
      <c r="K24" s="7">
        <v>89</v>
      </c>
      <c r="L24" s="7">
        <v>63</v>
      </c>
      <c r="M24" s="32">
        <v>82</v>
      </c>
      <c r="N24" s="7">
        <v>67</v>
      </c>
      <c r="O24" s="9">
        <v>56</v>
      </c>
      <c r="P24" s="7">
        <f>SUM(F24:O24)</f>
        <v>694</v>
      </c>
      <c r="Q24" s="7">
        <v>48</v>
      </c>
      <c r="R24" s="31">
        <v>82</v>
      </c>
      <c r="S24" s="8">
        <f>SUM(P24:R24)</f>
        <v>824</v>
      </c>
    </row>
    <row r="25" spans="1:19" ht="15.75">
      <c r="A25" s="1">
        <v>23</v>
      </c>
      <c r="B25" s="1">
        <v>8</v>
      </c>
      <c r="C25" s="3" t="s">
        <v>14</v>
      </c>
      <c r="D25" s="34">
        <v>17</v>
      </c>
      <c r="E25" s="34">
        <v>2</v>
      </c>
      <c r="F25" s="7">
        <v>60</v>
      </c>
      <c r="G25" s="32">
        <v>70</v>
      </c>
      <c r="H25" s="7">
        <v>67</v>
      </c>
      <c r="I25" s="7">
        <v>68</v>
      </c>
      <c r="J25" s="7">
        <v>72</v>
      </c>
      <c r="K25" s="7">
        <v>89</v>
      </c>
      <c r="L25" s="7">
        <v>66</v>
      </c>
      <c r="M25" s="7">
        <v>91</v>
      </c>
      <c r="N25" s="7">
        <v>74</v>
      </c>
      <c r="O25" s="9">
        <v>83</v>
      </c>
      <c r="P25" s="7">
        <f>SUM(F25:O25)</f>
        <v>740</v>
      </c>
      <c r="Q25" s="7">
        <v>9</v>
      </c>
      <c r="R25" s="31">
        <v>70</v>
      </c>
      <c r="S25" s="8">
        <f>SUM(P25:R25)</f>
        <v>819</v>
      </c>
    </row>
    <row r="26" spans="1:19" ht="15.75">
      <c r="A26" s="1">
        <v>24</v>
      </c>
      <c r="B26" s="1">
        <v>43</v>
      </c>
      <c r="C26" s="3" t="s">
        <v>48</v>
      </c>
      <c r="D26" s="34">
        <v>16</v>
      </c>
      <c r="E26" s="34">
        <v>5</v>
      </c>
      <c r="F26" s="7">
        <v>72</v>
      </c>
      <c r="G26" s="7">
        <v>72</v>
      </c>
      <c r="H26" s="7">
        <v>43</v>
      </c>
      <c r="I26" s="7">
        <v>50</v>
      </c>
      <c r="J26" s="32">
        <v>53</v>
      </c>
      <c r="K26" s="7">
        <v>87</v>
      </c>
      <c r="L26" s="7">
        <v>80</v>
      </c>
      <c r="M26" s="7">
        <v>88</v>
      </c>
      <c r="N26" s="7">
        <v>70</v>
      </c>
      <c r="O26" s="9">
        <v>75</v>
      </c>
      <c r="P26" s="7">
        <f>SUM(F26:O26)</f>
        <v>690</v>
      </c>
      <c r="Q26" s="7">
        <v>71</v>
      </c>
      <c r="R26" s="31">
        <v>53</v>
      </c>
      <c r="S26" s="8">
        <f>SUM(P26:R26)</f>
        <v>814</v>
      </c>
    </row>
    <row r="27" spans="1:19" ht="15.75">
      <c r="A27" s="1">
        <v>25</v>
      </c>
      <c r="B27" s="1">
        <v>31</v>
      </c>
      <c r="C27" s="3" t="s">
        <v>36</v>
      </c>
      <c r="D27" s="34">
        <v>16</v>
      </c>
      <c r="E27" s="34">
        <v>6</v>
      </c>
      <c r="F27" s="7">
        <v>55</v>
      </c>
      <c r="G27" s="13">
        <v>92</v>
      </c>
      <c r="H27" s="7">
        <v>44</v>
      </c>
      <c r="I27" s="7">
        <v>50</v>
      </c>
      <c r="J27" s="7">
        <v>75</v>
      </c>
      <c r="K27" s="32">
        <v>82</v>
      </c>
      <c r="L27" s="7">
        <v>36</v>
      </c>
      <c r="M27" s="7">
        <v>88</v>
      </c>
      <c r="N27" s="7">
        <v>55</v>
      </c>
      <c r="O27" s="9">
        <v>67</v>
      </c>
      <c r="P27" s="7">
        <f>SUM(F27:O27)</f>
        <v>644</v>
      </c>
      <c r="Q27" s="7">
        <v>81</v>
      </c>
      <c r="R27" s="31">
        <v>82</v>
      </c>
      <c r="S27" s="8">
        <f>SUM(P27:R27)</f>
        <v>807</v>
      </c>
    </row>
    <row r="28" spans="1:19" ht="15.75">
      <c r="A28" s="1">
        <v>26</v>
      </c>
      <c r="B28" s="1">
        <v>40</v>
      </c>
      <c r="C28" s="3" t="s">
        <v>45</v>
      </c>
      <c r="D28" s="34">
        <v>7</v>
      </c>
      <c r="E28" s="34">
        <v>8</v>
      </c>
      <c r="F28" s="7">
        <v>53</v>
      </c>
      <c r="G28" s="7">
        <v>48</v>
      </c>
      <c r="H28" s="7">
        <v>50</v>
      </c>
      <c r="I28" s="7">
        <v>71</v>
      </c>
      <c r="J28" s="13">
        <v>93</v>
      </c>
      <c r="K28" s="7">
        <v>91</v>
      </c>
      <c r="L28" s="7">
        <v>54</v>
      </c>
      <c r="M28" s="32">
        <v>82</v>
      </c>
      <c r="N28" s="7">
        <v>56</v>
      </c>
      <c r="O28" s="9">
        <v>45</v>
      </c>
      <c r="P28" s="7">
        <f>SUM(F28:O28)</f>
        <v>643</v>
      </c>
      <c r="Q28" s="7">
        <v>81</v>
      </c>
      <c r="R28" s="31">
        <v>82</v>
      </c>
      <c r="S28" s="8">
        <f>SUM(P28:R28)</f>
        <v>806</v>
      </c>
    </row>
    <row r="29" spans="1:19" ht="15.75">
      <c r="A29" s="1">
        <v>27</v>
      </c>
      <c r="B29" s="1">
        <v>45</v>
      </c>
      <c r="C29" s="3" t="s">
        <v>50</v>
      </c>
      <c r="D29" s="34">
        <v>27</v>
      </c>
      <c r="E29" s="34">
        <v>10</v>
      </c>
      <c r="F29" s="7">
        <v>59</v>
      </c>
      <c r="G29" s="7">
        <v>80</v>
      </c>
      <c r="H29" s="7">
        <v>59</v>
      </c>
      <c r="I29" s="7">
        <v>72</v>
      </c>
      <c r="J29" s="7">
        <v>66</v>
      </c>
      <c r="K29" s="7">
        <v>83</v>
      </c>
      <c r="L29" s="7">
        <v>71</v>
      </c>
      <c r="M29" s="7">
        <v>78</v>
      </c>
      <c r="N29" s="7">
        <v>71</v>
      </c>
      <c r="O29" s="31">
        <v>77</v>
      </c>
      <c r="P29" s="7">
        <f>SUM(F29:O29)</f>
        <v>716</v>
      </c>
      <c r="Q29" s="7">
        <v>5</v>
      </c>
      <c r="R29" s="31">
        <v>77</v>
      </c>
      <c r="S29" s="8">
        <f>SUM(P29:R29)</f>
        <v>798</v>
      </c>
    </row>
    <row r="30" spans="1:19" ht="15.75">
      <c r="A30" s="1">
        <v>28</v>
      </c>
      <c r="B30" s="1">
        <v>33</v>
      </c>
      <c r="C30" s="3" t="s">
        <v>38</v>
      </c>
      <c r="D30" s="34">
        <v>14</v>
      </c>
      <c r="E30" s="34">
        <v>8</v>
      </c>
      <c r="F30" s="7">
        <v>57</v>
      </c>
      <c r="G30" s="7">
        <v>68</v>
      </c>
      <c r="H30" s="7">
        <v>47</v>
      </c>
      <c r="I30" s="7">
        <v>67</v>
      </c>
      <c r="J30" s="7">
        <v>63</v>
      </c>
      <c r="K30" s="7">
        <v>93</v>
      </c>
      <c r="L30" s="7">
        <v>42</v>
      </c>
      <c r="M30" s="32">
        <v>86</v>
      </c>
      <c r="N30" s="7">
        <v>62</v>
      </c>
      <c r="O30" s="9">
        <v>75</v>
      </c>
      <c r="P30" s="7">
        <f>SUM(F30:O30)</f>
        <v>660</v>
      </c>
      <c r="Q30" s="7">
        <v>47</v>
      </c>
      <c r="R30" s="31">
        <v>86</v>
      </c>
      <c r="S30" s="8">
        <f>SUM(P30:R30)</f>
        <v>793</v>
      </c>
    </row>
    <row r="31" spans="1:19" ht="15.75">
      <c r="A31" s="1">
        <v>29</v>
      </c>
      <c r="B31" s="1">
        <v>36</v>
      </c>
      <c r="C31" s="3" t="s">
        <v>41</v>
      </c>
      <c r="D31" s="34">
        <v>18</v>
      </c>
      <c r="E31" s="34">
        <v>6</v>
      </c>
      <c r="F31" s="7">
        <v>62</v>
      </c>
      <c r="G31" s="7">
        <v>91</v>
      </c>
      <c r="H31" s="7">
        <v>63</v>
      </c>
      <c r="I31" s="7">
        <v>49</v>
      </c>
      <c r="J31" s="7">
        <v>65</v>
      </c>
      <c r="K31" s="32">
        <v>90</v>
      </c>
      <c r="L31" s="7">
        <v>70</v>
      </c>
      <c r="M31" s="7">
        <v>82</v>
      </c>
      <c r="N31" s="7">
        <v>65</v>
      </c>
      <c r="O31" s="9">
        <v>66</v>
      </c>
      <c r="P31" s="7">
        <f>SUM(F31:O31)</f>
        <v>703</v>
      </c>
      <c r="Q31" s="7">
        <v>0</v>
      </c>
      <c r="R31" s="31">
        <v>90</v>
      </c>
      <c r="S31" s="8">
        <f>SUM(P31:R31)</f>
        <v>793</v>
      </c>
    </row>
    <row r="32" spans="1:19" ht="15.75">
      <c r="A32" s="1">
        <v>30</v>
      </c>
      <c r="B32" s="1">
        <v>21</v>
      </c>
      <c r="C32" s="3" t="s">
        <v>26</v>
      </c>
      <c r="D32" s="34">
        <v>31</v>
      </c>
      <c r="E32" s="34" t="s">
        <v>73</v>
      </c>
      <c r="F32" s="32">
        <v>70</v>
      </c>
      <c r="G32" s="7">
        <v>86</v>
      </c>
      <c r="H32" s="7">
        <v>56</v>
      </c>
      <c r="I32" s="7">
        <v>55</v>
      </c>
      <c r="J32" s="7">
        <v>69</v>
      </c>
      <c r="K32" s="7">
        <v>73</v>
      </c>
      <c r="L32" s="7">
        <v>74</v>
      </c>
      <c r="M32" s="7">
        <v>73</v>
      </c>
      <c r="N32" s="32">
        <v>70</v>
      </c>
      <c r="O32" s="9">
        <v>66</v>
      </c>
      <c r="P32" s="7">
        <f>SUM(F32:O32)</f>
        <v>692</v>
      </c>
      <c r="Q32" s="7">
        <v>28</v>
      </c>
      <c r="R32" s="31">
        <v>70</v>
      </c>
      <c r="S32" s="8">
        <f>SUM(P32:R32)</f>
        <v>790</v>
      </c>
    </row>
    <row r="33" spans="1:19" ht="15.75">
      <c r="A33" s="1">
        <v>31</v>
      </c>
      <c r="B33" s="1">
        <v>19</v>
      </c>
      <c r="C33" s="3" t="s">
        <v>24</v>
      </c>
      <c r="D33" s="34">
        <v>20</v>
      </c>
      <c r="E33" s="34">
        <v>8</v>
      </c>
      <c r="F33" s="7">
        <v>57</v>
      </c>
      <c r="G33" s="7">
        <v>71</v>
      </c>
      <c r="H33" s="7">
        <v>55</v>
      </c>
      <c r="I33" s="7">
        <v>54</v>
      </c>
      <c r="J33" s="7">
        <v>65</v>
      </c>
      <c r="K33" s="7">
        <v>86</v>
      </c>
      <c r="L33" s="7">
        <v>62</v>
      </c>
      <c r="M33" s="32">
        <v>76</v>
      </c>
      <c r="N33" s="7">
        <v>61</v>
      </c>
      <c r="O33" s="9">
        <v>50</v>
      </c>
      <c r="P33" s="7">
        <f>SUM(F33:O33)</f>
        <v>637</v>
      </c>
      <c r="Q33" s="7">
        <v>75</v>
      </c>
      <c r="R33" s="31">
        <v>76</v>
      </c>
      <c r="S33" s="8">
        <f>SUM(P33:R33)</f>
        <v>788</v>
      </c>
    </row>
    <row r="34" spans="1:19" ht="15.75">
      <c r="A34" s="1">
        <v>32</v>
      </c>
      <c r="B34" s="1">
        <v>39</v>
      </c>
      <c r="C34" s="3" t="s">
        <v>44</v>
      </c>
      <c r="D34" s="34">
        <v>11</v>
      </c>
      <c r="E34" s="34" t="s">
        <v>72</v>
      </c>
      <c r="F34" s="7">
        <v>42</v>
      </c>
      <c r="G34" s="7">
        <v>85</v>
      </c>
      <c r="H34" s="7">
        <v>42</v>
      </c>
      <c r="I34" s="7">
        <v>44</v>
      </c>
      <c r="J34" s="7">
        <v>50</v>
      </c>
      <c r="K34" s="32">
        <v>88</v>
      </c>
      <c r="L34" s="7">
        <v>58</v>
      </c>
      <c r="M34" s="32">
        <v>88</v>
      </c>
      <c r="N34" s="7">
        <v>50</v>
      </c>
      <c r="O34" s="9">
        <v>80</v>
      </c>
      <c r="P34" s="7">
        <f>SUM(F34:O34)</f>
        <v>627</v>
      </c>
      <c r="Q34" s="7">
        <v>72</v>
      </c>
      <c r="R34" s="31">
        <v>88</v>
      </c>
      <c r="S34" s="8">
        <f>SUM(P34:R34)</f>
        <v>787</v>
      </c>
    </row>
    <row r="35" spans="1:19" ht="15.75">
      <c r="A35" s="1">
        <v>33</v>
      </c>
      <c r="B35" s="1">
        <v>48</v>
      </c>
      <c r="C35" s="3" t="s">
        <v>53</v>
      </c>
      <c r="D35" s="34">
        <v>13</v>
      </c>
      <c r="E35" s="34">
        <v>5</v>
      </c>
      <c r="F35" s="7">
        <v>59</v>
      </c>
      <c r="G35" s="7">
        <v>71</v>
      </c>
      <c r="H35" s="7">
        <v>55</v>
      </c>
      <c r="I35" s="7">
        <v>64</v>
      </c>
      <c r="J35" s="32">
        <v>69</v>
      </c>
      <c r="K35" s="7">
        <v>89</v>
      </c>
      <c r="L35" s="7">
        <v>80</v>
      </c>
      <c r="M35" s="7">
        <v>63</v>
      </c>
      <c r="N35" s="7">
        <v>54</v>
      </c>
      <c r="O35" s="9">
        <v>83</v>
      </c>
      <c r="P35" s="7">
        <f>SUM(F35:O35)</f>
        <v>687</v>
      </c>
      <c r="Q35" s="7">
        <v>27</v>
      </c>
      <c r="R35" s="31">
        <v>69</v>
      </c>
      <c r="S35" s="8">
        <f>SUM(P35:R35)</f>
        <v>783</v>
      </c>
    </row>
    <row r="36" spans="1:19" ht="15.75">
      <c r="A36" s="1">
        <v>34</v>
      </c>
      <c r="B36" s="1">
        <v>44</v>
      </c>
      <c r="C36" s="3" t="s">
        <v>49</v>
      </c>
      <c r="D36" s="34">
        <v>21</v>
      </c>
      <c r="E36" s="34">
        <v>6</v>
      </c>
      <c r="F36" s="7">
        <v>41</v>
      </c>
      <c r="G36" s="7">
        <v>69</v>
      </c>
      <c r="H36" s="7">
        <v>49</v>
      </c>
      <c r="I36" s="7">
        <v>55</v>
      </c>
      <c r="J36" s="7">
        <v>65</v>
      </c>
      <c r="K36" s="32">
        <v>93</v>
      </c>
      <c r="L36" s="7">
        <v>57</v>
      </c>
      <c r="M36" s="7">
        <v>66</v>
      </c>
      <c r="N36" s="7">
        <v>69</v>
      </c>
      <c r="O36" s="9">
        <v>69</v>
      </c>
      <c r="P36" s="7">
        <f>SUM(F36:O36)</f>
        <v>633</v>
      </c>
      <c r="Q36" s="7">
        <v>50</v>
      </c>
      <c r="R36" s="31">
        <v>93</v>
      </c>
      <c r="S36" s="8">
        <f>SUM(P36:R36)</f>
        <v>776</v>
      </c>
    </row>
    <row r="37" spans="1:19" ht="15.75">
      <c r="A37" s="1">
        <v>35</v>
      </c>
      <c r="B37" s="1">
        <v>14</v>
      </c>
      <c r="C37" s="3" t="s">
        <v>20</v>
      </c>
      <c r="D37" s="34">
        <v>22</v>
      </c>
      <c r="E37" s="34">
        <v>1</v>
      </c>
      <c r="F37" s="32">
        <v>73</v>
      </c>
      <c r="G37" s="7">
        <v>68</v>
      </c>
      <c r="H37" s="7">
        <v>41</v>
      </c>
      <c r="I37" s="7">
        <v>68</v>
      </c>
      <c r="J37" s="7">
        <v>79</v>
      </c>
      <c r="K37" s="7">
        <v>79</v>
      </c>
      <c r="L37" s="7">
        <v>65</v>
      </c>
      <c r="M37" s="7">
        <v>71</v>
      </c>
      <c r="N37" s="7">
        <v>61</v>
      </c>
      <c r="O37" s="9">
        <v>73</v>
      </c>
      <c r="P37" s="7">
        <f>SUM(F37:O37)</f>
        <v>678</v>
      </c>
      <c r="Q37" s="7">
        <v>20</v>
      </c>
      <c r="R37" s="31">
        <v>73</v>
      </c>
      <c r="S37" s="8">
        <f>SUM(P37:R37)</f>
        <v>771</v>
      </c>
    </row>
    <row r="38" spans="1:19" ht="15.75">
      <c r="A38" s="1">
        <v>36</v>
      </c>
      <c r="B38" s="1">
        <v>18</v>
      </c>
      <c r="C38" s="3" t="s">
        <v>23</v>
      </c>
      <c r="D38" s="34">
        <v>10</v>
      </c>
      <c r="E38" s="34" t="s">
        <v>71</v>
      </c>
      <c r="F38" s="7">
        <v>50</v>
      </c>
      <c r="G38" s="7">
        <v>67</v>
      </c>
      <c r="H38" s="7">
        <v>45</v>
      </c>
      <c r="I38" s="32">
        <v>59</v>
      </c>
      <c r="J38" s="32">
        <v>59</v>
      </c>
      <c r="K38" s="7">
        <v>80</v>
      </c>
      <c r="L38" s="7">
        <v>51</v>
      </c>
      <c r="M38" s="7">
        <v>83</v>
      </c>
      <c r="N38" s="7">
        <v>62</v>
      </c>
      <c r="O38" s="9">
        <v>86</v>
      </c>
      <c r="P38" s="7">
        <f>SUM(F38:O38)</f>
        <v>642</v>
      </c>
      <c r="Q38" s="7">
        <v>67</v>
      </c>
      <c r="R38" s="31">
        <v>59</v>
      </c>
      <c r="S38" s="8">
        <f>SUM(P38:R38)</f>
        <v>768</v>
      </c>
    </row>
    <row r="39" spans="1:19" ht="15.75">
      <c r="A39" s="1">
        <v>37</v>
      </c>
      <c r="B39" s="1">
        <v>30</v>
      </c>
      <c r="C39" s="3" t="s">
        <v>35</v>
      </c>
      <c r="D39" s="34">
        <v>14</v>
      </c>
      <c r="E39" s="34">
        <v>8</v>
      </c>
      <c r="F39" s="7">
        <v>59</v>
      </c>
      <c r="G39" s="7">
        <v>80</v>
      </c>
      <c r="H39" s="7">
        <v>51</v>
      </c>
      <c r="I39" s="7">
        <v>47</v>
      </c>
      <c r="J39" s="7">
        <v>49</v>
      </c>
      <c r="K39" s="7">
        <v>87</v>
      </c>
      <c r="L39" s="7">
        <v>59</v>
      </c>
      <c r="M39" s="32">
        <v>83</v>
      </c>
      <c r="N39" s="7">
        <v>61</v>
      </c>
      <c r="O39" s="9">
        <v>73</v>
      </c>
      <c r="P39" s="7">
        <f>SUM(F39:O39)</f>
        <v>649</v>
      </c>
      <c r="Q39" s="7">
        <v>34</v>
      </c>
      <c r="R39" s="31">
        <v>83</v>
      </c>
      <c r="S39" s="8">
        <f>SUM(P39:R39)</f>
        <v>766</v>
      </c>
    </row>
    <row r="40" spans="1:19" ht="15.75">
      <c r="A40" s="1">
        <v>38</v>
      </c>
      <c r="B40" s="1">
        <v>5</v>
      </c>
      <c r="C40" s="3" t="s">
        <v>11</v>
      </c>
      <c r="D40" s="34">
        <v>21</v>
      </c>
      <c r="E40" s="34">
        <v>1</v>
      </c>
      <c r="F40" s="32">
        <v>59</v>
      </c>
      <c r="G40" s="7">
        <v>73</v>
      </c>
      <c r="H40" s="7">
        <v>54</v>
      </c>
      <c r="I40" s="7">
        <v>49</v>
      </c>
      <c r="J40" s="7">
        <v>41</v>
      </c>
      <c r="K40" s="7">
        <v>90</v>
      </c>
      <c r="L40" s="7">
        <v>57</v>
      </c>
      <c r="M40" s="7">
        <v>77</v>
      </c>
      <c r="N40" s="7">
        <v>66</v>
      </c>
      <c r="O40" s="9">
        <v>74</v>
      </c>
      <c r="P40" s="7">
        <f>SUM(F40:O40)</f>
        <v>640</v>
      </c>
      <c r="Q40" s="7">
        <v>60</v>
      </c>
      <c r="R40" s="31">
        <v>59</v>
      </c>
      <c r="S40" s="8">
        <f>SUM(P40:R40)</f>
        <v>759</v>
      </c>
    </row>
    <row r="41" spans="1:19" ht="15.75">
      <c r="A41" s="1">
        <v>39</v>
      </c>
      <c r="B41" s="1">
        <v>29</v>
      </c>
      <c r="C41" s="3" t="s">
        <v>34</v>
      </c>
      <c r="D41" s="34">
        <v>15</v>
      </c>
      <c r="E41" s="34" t="s">
        <v>69</v>
      </c>
      <c r="F41" s="7">
        <v>57</v>
      </c>
      <c r="G41" s="7">
        <v>76</v>
      </c>
      <c r="H41" s="7">
        <v>36</v>
      </c>
      <c r="I41" s="7">
        <v>58</v>
      </c>
      <c r="J41" s="7">
        <v>60</v>
      </c>
      <c r="K41" s="7">
        <v>90</v>
      </c>
      <c r="L41" s="7">
        <v>61</v>
      </c>
      <c r="M41" s="7">
        <v>42</v>
      </c>
      <c r="N41" s="7">
        <v>59</v>
      </c>
      <c r="O41" s="9">
        <v>69</v>
      </c>
      <c r="P41" s="7">
        <f>SUM(F41:O41)</f>
        <v>608</v>
      </c>
      <c r="Q41" s="32">
        <v>71</v>
      </c>
      <c r="R41" s="31">
        <v>71</v>
      </c>
      <c r="S41" s="8">
        <f>SUM(P41:R41)</f>
        <v>750</v>
      </c>
    </row>
    <row r="42" spans="1:19" ht="15.75">
      <c r="A42" s="1">
        <v>40</v>
      </c>
      <c r="B42" s="1">
        <v>27</v>
      </c>
      <c r="C42" s="3" t="s">
        <v>32</v>
      </c>
      <c r="D42" s="34">
        <v>15</v>
      </c>
      <c r="E42" s="34">
        <v>8</v>
      </c>
      <c r="F42" s="7">
        <v>24</v>
      </c>
      <c r="G42" s="7">
        <v>90</v>
      </c>
      <c r="H42" s="7">
        <v>36</v>
      </c>
      <c r="I42" s="7">
        <v>44</v>
      </c>
      <c r="J42" s="7">
        <v>64</v>
      </c>
      <c r="K42" s="7">
        <v>85</v>
      </c>
      <c r="L42" s="7">
        <v>62</v>
      </c>
      <c r="M42" s="32">
        <v>88</v>
      </c>
      <c r="N42" s="7">
        <v>59</v>
      </c>
      <c r="O42" s="9">
        <v>47</v>
      </c>
      <c r="P42" s="7">
        <f>SUM(F42:O42)</f>
        <v>599</v>
      </c>
      <c r="Q42" s="7">
        <v>55</v>
      </c>
      <c r="R42" s="31">
        <v>88</v>
      </c>
      <c r="S42" s="8">
        <f>SUM(P42:R42)</f>
        <v>742</v>
      </c>
    </row>
    <row r="43" spans="1:19" ht="15.75">
      <c r="A43" s="1">
        <v>41</v>
      </c>
      <c r="B43" s="1">
        <v>42</v>
      </c>
      <c r="C43" s="3" t="s">
        <v>47</v>
      </c>
      <c r="D43" s="34">
        <v>16</v>
      </c>
      <c r="E43" s="34">
        <v>8</v>
      </c>
      <c r="F43" s="7">
        <v>62</v>
      </c>
      <c r="G43" s="7">
        <v>34</v>
      </c>
      <c r="H43" s="7">
        <v>40</v>
      </c>
      <c r="I43" s="7">
        <v>74</v>
      </c>
      <c r="J43" s="7">
        <v>70</v>
      </c>
      <c r="K43" s="7">
        <v>59</v>
      </c>
      <c r="L43" s="7">
        <v>54</v>
      </c>
      <c r="M43" s="32">
        <v>85</v>
      </c>
      <c r="N43" s="7">
        <v>83</v>
      </c>
      <c r="O43" s="9">
        <v>75</v>
      </c>
      <c r="P43" s="7">
        <f>SUM(F43:O43)</f>
        <v>636</v>
      </c>
      <c r="Q43" s="7">
        <v>21</v>
      </c>
      <c r="R43" s="31">
        <v>85</v>
      </c>
      <c r="S43" s="8">
        <f>SUM(P43:R43)</f>
        <v>742</v>
      </c>
    </row>
    <row r="44" spans="1:19" ht="15.75">
      <c r="A44" s="1">
        <v>42</v>
      </c>
      <c r="B44" s="1">
        <v>32</v>
      </c>
      <c r="C44" s="3" t="s">
        <v>37</v>
      </c>
      <c r="D44" s="34">
        <v>12</v>
      </c>
      <c r="E44" s="34">
        <v>5</v>
      </c>
      <c r="F44" s="7">
        <v>65</v>
      </c>
      <c r="G44" s="7">
        <v>74</v>
      </c>
      <c r="H44" s="7">
        <v>32</v>
      </c>
      <c r="I44" s="7">
        <v>63</v>
      </c>
      <c r="J44" s="32">
        <v>62</v>
      </c>
      <c r="K44" s="7">
        <v>67</v>
      </c>
      <c r="L44" s="7">
        <v>57</v>
      </c>
      <c r="M44" s="7">
        <v>71</v>
      </c>
      <c r="N44" s="7">
        <v>74</v>
      </c>
      <c r="O44" s="9">
        <v>83</v>
      </c>
      <c r="P44" s="7">
        <f>SUM(F44:O44)</f>
        <v>648</v>
      </c>
      <c r="Q44" s="7">
        <v>30</v>
      </c>
      <c r="R44" s="31">
        <v>62</v>
      </c>
      <c r="S44" s="8">
        <f>SUM(P44:R44)</f>
        <v>740</v>
      </c>
    </row>
    <row r="45" spans="1:19" ht="15.75">
      <c r="A45" s="1">
        <v>43</v>
      </c>
      <c r="B45" s="1">
        <v>2</v>
      </c>
      <c r="C45" s="3" t="s">
        <v>8</v>
      </c>
      <c r="D45" s="34">
        <v>16</v>
      </c>
      <c r="E45" s="34">
        <v>8</v>
      </c>
      <c r="F45" s="7">
        <v>45</v>
      </c>
      <c r="G45" s="7">
        <v>45</v>
      </c>
      <c r="H45" s="7">
        <v>37</v>
      </c>
      <c r="I45" s="7">
        <v>73</v>
      </c>
      <c r="J45" s="7">
        <v>81</v>
      </c>
      <c r="K45" s="7">
        <v>88</v>
      </c>
      <c r="L45" s="7">
        <v>50</v>
      </c>
      <c r="M45" s="32">
        <v>67</v>
      </c>
      <c r="N45" s="7">
        <v>58</v>
      </c>
      <c r="O45" s="9">
        <v>79</v>
      </c>
      <c r="P45" s="7">
        <f>SUM(F45:O45)</f>
        <v>623</v>
      </c>
      <c r="Q45" s="7">
        <v>34</v>
      </c>
      <c r="R45" s="31">
        <v>67</v>
      </c>
      <c r="S45" s="8">
        <f>SUM(P45:R45)</f>
        <v>724</v>
      </c>
    </row>
    <row r="46" spans="1:19" ht="15.75">
      <c r="A46" s="1">
        <v>44</v>
      </c>
      <c r="B46" s="1">
        <v>22</v>
      </c>
      <c r="C46" s="3" t="s">
        <v>27</v>
      </c>
      <c r="D46" s="34">
        <v>15</v>
      </c>
      <c r="E46" s="34" t="s">
        <v>70</v>
      </c>
      <c r="F46" s="7">
        <v>40</v>
      </c>
      <c r="G46" s="7">
        <v>55</v>
      </c>
      <c r="H46" s="7">
        <v>53</v>
      </c>
      <c r="I46" s="7">
        <v>38</v>
      </c>
      <c r="J46" s="32">
        <v>59</v>
      </c>
      <c r="K46" s="7">
        <v>89</v>
      </c>
      <c r="L46" s="7">
        <v>85</v>
      </c>
      <c r="M46" s="32">
        <v>59</v>
      </c>
      <c r="N46" s="7">
        <v>58</v>
      </c>
      <c r="O46" s="9">
        <v>86</v>
      </c>
      <c r="P46" s="7">
        <f>SUM(F46:O46)</f>
        <v>622</v>
      </c>
      <c r="Q46" s="7">
        <v>39</v>
      </c>
      <c r="R46" s="31">
        <v>59</v>
      </c>
      <c r="S46" s="8">
        <f>SUM(P46:R46)</f>
        <v>720</v>
      </c>
    </row>
    <row r="47" spans="1:19" ht="15.75">
      <c r="A47" s="1">
        <v>45</v>
      </c>
      <c r="B47" s="1">
        <v>38</v>
      </c>
      <c r="C47" s="3" t="s">
        <v>43</v>
      </c>
      <c r="D47" s="34">
        <v>18</v>
      </c>
      <c r="E47" s="34">
        <v>3</v>
      </c>
      <c r="F47" s="7">
        <v>57</v>
      </c>
      <c r="G47" s="7">
        <v>75</v>
      </c>
      <c r="H47" s="32">
        <v>47</v>
      </c>
      <c r="I47" s="7">
        <v>31</v>
      </c>
      <c r="J47" s="7">
        <v>70</v>
      </c>
      <c r="K47" s="7">
        <v>87</v>
      </c>
      <c r="L47" s="7">
        <v>61</v>
      </c>
      <c r="M47" s="7">
        <v>77</v>
      </c>
      <c r="N47" s="7">
        <v>48</v>
      </c>
      <c r="O47" s="9">
        <v>71</v>
      </c>
      <c r="P47" s="7">
        <f>SUM(F47:O47)</f>
        <v>624</v>
      </c>
      <c r="Q47" s="7">
        <v>22</v>
      </c>
      <c r="R47" s="31">
        <v>47</v>
      </c>
      <c r="S47" s="8">
        <f>SUM(P47:R47)</f>
        <v>693</v>
      </c>
    </row>
    <row r="48" spans="1:19" ht="15.75">
      <c r="A48" s="1">
        <v>46</v>
      </c>
      <c r="B48" s="1">
        <v>49</v>
      </c>
      <c r="C48" s="3" t="s">
        <v>54</v>
      </c>
      <c r="D48" s="34">
        <v>8</v>
      </c>
      <c r="E48" s="34">
        <v>2</v>
      </c>
      <c r="F48" s="7">
        <v>37</v>
      </c>
      <c r="G48" s="32">
        <v>71</v>
      </c>
      <c r="H48" s="7">
        <v>35</v>
      </c>
      <c r="I48" s="7">
        <v>49</v>
      </c>
      <c r="J48" s="7">
        <v>86</v>
      </c>
      <c r="K48" s="7">
        <v>80</v>
      </c>
      <c r="L48" s="7">
        <v>38</v>
      </c>
      <c r="M48" s="7">
        <v>59</v>
      </c>
      <c r="N48" s="7">
        <v>45</v>
      </c>
      <c r="O48" s="9">
        <v>52</v>
      </c>
      <c r="P48" s="7">
        <f>SUM(F48:O48)</f>
        <v>552</v>
      </c>
      <c r="Q48" s="7">
        <v>69</v>
      </c>
      <c r="R48" s="31">
        <v>71</v>
      </c>
      <c r="S48" s="8">
        <f>SUM(P48:R48)</f>
        <v>692</v>
      </c>
    </row>
    <row r="49" spans="1:19" ht="15.75">
      <c r="A49" s="1">
        <v>47</v>
      </c>
      <c r="B49" s="1">
        <v>20</v>
      </c>
      <c r="C49" s="3" t="s">
        <v>25</v>
      </c>
      <c r="D49" s="34">
        <v>17</v>
      </c>
      <c r="E49" s="34">
        <v>10</v>
      </c>
      <c r="F49" s="7">
        <v>52</v>
      </c>
      <c r="G49" s="7">
        <v>65</v>
      </c>
      <c r="H49" s="7">
        <v>38</v>
      </c>
      <c r="I49" s="7">
        <v>38</v>
      </c>
      <c r="J49" s="7">
        <v>56</v>
      </c>
      <c r="K49" s="7">
        <v>92</v>
      </c>
      <c r="L49" s="7">
        <v>44</v>
      </c>
      <c r="M49" s="7">
        <v>93</v>
      </c>
      <c r="N49" s="7">
        <v>39</v>
      </c>
      <c r="O49" s="31">
        <v>64</v>
      </c>
      <c r="P49" s="7">
        <f>SUM(F49:O49)</f>
        <v>581</v>
      </c>
      <c r="Q49" s="7">
        <v>31</v>
      </c>
      <c r="R49" s="31">
        <v>64</v>
      </c>
      <c r="S49" s="8">
        <f>SUM(P49:R49)</f>
        <v>676</v>
      </c>
    </row>
    <row r="50" spans="1:19" ht="15.75">
      <c r="A50" s="1">
        <v>48</v>
      </c>
      <c r="B50" s="1">
        <v>1</v>
      </c>
      <c r="C50" s="3" t="s">
        <v>7</v>
      </c>
      <c r="D50" s="34">
        <v>13</v>
      </c>
      <c r="E50" s="34">
        <v>9</v>
      </c>
      <c r="F50" s="7">
        <v>39</v>
      </c>
      <c r="G50" s="7">
        <v>55</v>
      </c>
      <c r="H50" s="7">
        <v>24</v>
      </c>
      <c r="I50" s="7">
        <v>46</v>
      </c>
      <c r="J50" s="7">
        <v>59</v>
      </c>
      <c r="K50" s="7">
        <v>61</v>
      </c>
      <c r="L50" s="7">
        <v>49</v>
      </c>
      <c r="M50" s="7">
        <v>72</v>
      </c>
      <c r="N50" s="32">
        <v>61</v>
      </c>
      <c r="O50" s="9">
        <v>60</v>
      </c>
      <c r="P50" s="7">
        <f>SUM(F50:O50)</f>
        <v>526</v>
      </c>
      <c r="Q50" s="7">
        <v>5</v>
      </c>
      <c r="R50" s="31">
        <v>61</v>
      </c>
      <c r="S50" s="8">
        <f>SUM(P50:R50)</f>
        <v>592</v>
      </c>
    </row>
    <row r="51" spans="1:19" ht="15.75">
      <c r="A51" s="1">
        <v>49</v>
      </c>
      <c r="B51" s="1">
        <v>41</v>
      </c>
      <c r="C51" s="3" t="s">
        <v>46</v>
      </c>
      <c r="D51" s="34">
        <v>7</v>
      </c>
      <c r="E51" s="34">
        <v>2</v>
      </c>
      <c r="F51" s="7">
        <v>17</v>
      </c>
      <c r="G51" s="32">
        <v>55</v>
      </c>
      <c r="H51" s="7">
        <v>25</v>
      </c>
      <c r="I51" s="7">
        <v>10</v>
      </c>
      <c r="J51" s="7">
        <v>60</v>
      </c>
      <c r="K51" s="7">
        <v>63</v>
      </c>
      <c r="L51" s="7">
        <v>29</v>
      </c>
      <c r="M51" s="7">
        <v>24</v>
      </c>
      <c r="N51" s="7">
        <v>44</v>
      </c>
      <c r="O51" s="9">
        <v>60</v>
      </c>
      <c r="P51" s="7">
        <f>SUM(F51:O51)</f>
        <v>387</v>
      </c>
      <c r="Q51" s="7">
        <v>26</v>
      </c>
      <c r="R51" s="31">
        <v>55</v>
      </c>
      <c r="S51" s="8">
        <f>SUM(P51:R51)</f>
        <v>468</v>
      </c>
    </row>
    <row r="52" spans="4:18" ht="15.75">
      <c r="D52" s="3"/>
      <c r="E52" s="5"/>
      <c r="O52" s="9"/>
      <c r="R52" s="9"/>
    </row>
    <row r="53" spans="4:19" s="2" customFormat="1" ht="16.5" thickBot="1">
      <c r="D53" s="4" t="s">
        <v>6</v>
      </c>
      <c r="E53" s="6"/>
      <c r="F53" s="10">
        <f>SUM(F3:F51)</f>
        <v>2727</v>
      </c>
      <c r="G53" s="10">
        <f aca="true" t="shared" si="0" ref="G53:S53">SUM(G3:G51)</f>
        <v>3528</v>
      </c>
      <c r="H53" s="28">
        <f t="shared" si="0"/>
        <v>2652</v>
      </c>
      <c r="I53" s="10">
        <f t="shared" si="0"/>
        <v>2962</v>
      </c>
      <c r="J53" s="10">
        <f t="shared" si="0"/>
        <v>3387</v>
      </c>
      <c r="K53" s="27">
        <f t="shared" si="0"/>
        <v>4141</v>
      </c>
      <c r="L53" s="10">
        <f t="shared" si="0"/>
        <v>3098</v>
      </c>
      <c r="M53" s="10">
        <f t="shared" si="0"/>
        <v>3922</v>
      </c>
      <c r="N53" s="10">
        <f t="shared" si="0"/>
        <v>3227</v>
      </c>
      <c r="O53" s="11">
        <f t="shared" si="0"/>
        <v>3593</v>
      </c>
      <c r="P53" s="10">
        <f t="shared" si="0"/>
        <v>33237</v>
      </c>
      <c r="Q53" s="10">
        <f t="shared" si="0"/>
        <v>2474</v>
      </c>
      <c r="R53" s="11">
        <f t="shared" si="0"/>
        <v>3839</v>
      </c>
      <c r="S53" s="10">
        <f t="shared" si="0"/>
        <v>39550</v>
      </c>
    </row>
    <row r="54" ht="15.75">
      <c r="O54" s="12"/>
    </row>
  </sheetData>
  <sheetProtection/>
  <autoFilter ref="A2:S2">
    <sortState ref="A3:S54">
      <sortCondition descending="1" sortBy="value" ref="S3:S54"/>
    </sortState>
  </autoFilter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 Pape</dc:creator>
  <cp:keywords/>
  <dc:description/>
  <cp:lastModifiedBy>Gebruiker</cp:lastModifiedBy>
  <cp:lastPrinted>2013-10-08T14:52:31Z</cp:lastPrinted>
  <dcterms:created xsi:type="dcterms:W3CDTF">2013-10-06T11:05:43Z</dcterms:created>
  <dcterms:modified xsi:type="dcterms:W3CDTF">2013-10-13T14:21:42Z</dcterms:modified>
  <cp:category/>
  <cp:version/>
  <cp:contentType/>
  <cp:contentStatus/>
</cp:coreProperties>
</file>